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IM/PPA/Helme 3_Ädala 25/Lisa 6.6 Parendustööde kokkuleppe muudatus/"/>
    </mc:Choice>
  </mc:AlternateContent>
  <xr:revisionPtr revIDLastSave="0" documentId="8_{732B6374-C7C1-4947-802A-507E274E09F9}" xr6:coauthVersionLast="47" xr6:coauthVersionMax="47" xr10:uidLastSave="{00000000-0000-0000-0000-000000000000}"/>
  <bookViews>
    <workbookView xWindow="28680" yWindow="-120" windowWidth="25440" windowHeight="15390" xr2:uid="{DAB22345-16E3-4CDB-9EB7-D81AD770EB5E}"/>
  </bookViews>
  <sheets>
    <sheet name="Leh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38" i="1"/>
  <c r="H37" i="1"/>
  <c r="I30" i="1"/>
  <c r="H30" i="1"/>
  <c r="I19" i="1"/>
  <c r="I20" i="1"/>
  <c r="I21" i="1"/>
  <c r="I22" i="1"/>
  <c r="I23" i="1"/>
  <c r="I24" i="1"/>
  <c r="I25" i="1"/>
  <c r="I26" i="1"/>
  <c r="I27" i="1"/>
  <c r="I28" i="1"/>
  <c r="I29" i="1"/>
  <c r="I18" i="1"/>
  <c r="G49" i="1"/>
  <c r="A49" i="1"/>
  <c r="G47" i="1"/>
  <c r="A47" i="1"/>
  <c r="H31" i="1" l="1"/>
  <c r="E14" i="1" s="1"/>
  <c r="H39" i="1"/>
  <c r="I13" i="1"/>
  <c r="H32" i="1" l="1"/>
  <c r="H33" i="1" l="1"/>
  <c r="H34" i="1" s="1"/>
</calcChain>
</file>

<file path=xl/sharedStrings.xml><?xml version="1.0" encoding="utf-8"?>
<sst xmlns="http://schemas.openxmlformats.org/spreadsheetml/2006/main" count="63" uniqueCount="52">
  <si>
    <t>AKT</t>
  </si>
  <si>
    <t>ÜLEANDMISE-VASTUVÕTMISE KOHTA</t>
  </si>
  <si>
    <t xml:space="preserve">Riigi Kinnisvara AS </t>
  </si>
  <si>
    <t>ja</t>
  </si>
  <si>
    <r>
      <rPr>
        <sz val="11"/>
        <rFont val="Times New Roman"/>
        <family val="1"/>
        <charset val="186"/>
      </rPr>
      <t>(edaspidi nimetatud Vastuvõtja)</t>
    </r>
    <r>
      <rPr>
        <b/>
        <sz val="11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>esindaja</t>
    </r>
    <r>
      <rPr>
        <b/>
        <sz val="11"/>
        <rFont val="Times New Roman"/>
        <family val="1"/>
        <charset val="186"/>
      </rPr>
      <t xml:space="preserve"> </t>
    </r>
  </si>
  <si>
    <t>leppisid kokku alljärgnevas:</t>
  </si>
  <si>
    <t xml:space="preserve">1.    </t>
  </si>
  <si>
    <t>ja Eesti Vabariigis kehtiv käibemaks.</t>
  </si>
  <si>
    <t>Jrk</t>
  </si>
  <si>
    <t>Tegelik maksumus kokku km-ta:</t>
  </si>
  <si>
    <t>Käibemaks</t>
  </si>
  <si>
    <t>Tegelik maksumus kokku km-ga:</t>
  </si>
  <si>
    <r>
      <t>2.</t>
    </r>
    <r>
      <rPr>
        <sz val="11"/>
        <color theme="1"/>
        <rFont val="Times New Roman"/>
        <family val="1"/>
        <charset val="186"/>
      </rPr>
      <t xml:space="preserve"> </t>
    </r>
  </si>
  <si>
    <t>Käesolev akt on koostatud ühel (1) lehel ja allkirjastatud digitaalselt.</t>
  </si>
  <si>
    <r>
      <t>3.</t>
    </r>
    <r>
      <rPr>
        <sz val="11"/>
        <color theme="1"/>
        <rFont val="Times New Roman"/>
        <family val="1"/>
        <charset val="186"/>
      </rPr>
      <t xml:space="preserve"> </t>
    </r>
  </si>
  <si>
    <t>Üleandja:</t>
  </si>
  <si>
    <t>Vastuvõtja:</t>
  </si>
  <si>
    <t>allkirjastatud digitaalselt</t>
  </si>
  <si>
    <t>RKAS korraldustasu</t>
  </si>
  <si>
    <t>Töö sisu</t>
  </si>
  <si>
    <t>Tööde tegelik maksumus kokku km-ta:</t>
  </si>
  <si>
    <t xml:space="preserve">millele lisandub RKASi projektijuhtimistasu </t>
  </si>
  <si>
    <t>Hannes Jaanimäe</t>
  </si>
  <si>
    <t>Politsei- ja Piirivaleamet</t>
  </si>
  <si>
    <t>Käesolevale aktile alla kirjutades kinnitavad Üleandja ja Vastuvõtja, et tööd on üle antud ja vastu võetud allkirjastamise seisuga.</t>
  </si>
  <si>
    <t>PPA</t>
  </si>
  <si>
    <t>Kokku, km-ta</t>
  </si>
  <si>
    <t xml:space="preserve">Tööde hüvitamine ja arvele võtmine: </t>
  </si>
  <si>
    <t>Hüvitatakse PPA poolt ühekodse maksena ja võetakse arvele</t>
  </si>
  <si>
    <t>RKAS</t>
  </si>
  <si>
    <t>Rahastatakse RKAS pisiparendustest, hüvitamine läbi kapitalikomponendi ja võetakse arvele</t>
  </si>
  <si>
    <t>Rahastus, arvele võtmine</t>
  </si>
  <si>
    <t>Üürilepingu nr Ü4498/12  lisa nr 6.6 juurde</t>
  </si>
  <si>
    <t>Hillar Takk</t>
  </si>
  <si>
    <t xml:space="preserve">Tallinnas Ädala tn 25 ja Helme tn 3 </t>
  </si>
  <si>
    <t>Üleandja annab Vastuvõtjale üle üürilepingu nr Ü4498/12  lisa nr 6.6 alusel teostatud tööd summas</t>
  </si>
  <si>
    <t>Lasketiiru projekteerimine</t>
  </si>
  <si>
    <t>Lasketiiru ettevalmistus- ja lammutustööd</t>
  </si>
  <si>
    <t>Lasketiiru metalltarindite paigaldamine</t>
  </si>
  <si>
    <t>Lasketiiru vaheseinte ehitamine ja maalritööd</t>
  </si>
  <si>
    <t>Lasketiiru peaukse paigaldamine</t>
  </si>
  <si>
    <t>Lasketiiru lagede ehitamine ja maalritööd</t>
  </si>
  <si>
    <t>Lasketiiru põrandate ehitamine</t>
  </si>
  <si>
    <t>Lasketiiru venilatsioonisüsteemi ehitamine</t>
  </si>
  <si>
    <t>Tugevvoolupaigaldise ehitamine</t>
  </si>
  <si>
    <t>Lasketiiru nõrkvoolupaigaldise ehitamine</t>
  </si>
  <si>
    <t>Õppuste uste paigaldamine</t>
  </si>
  <si>
    <t>Lasketiiru inventari tarne ja paigaldamine</t>
  </si>
  <si>
    <t>Tööde tegelik maksumus, ilma korraldustasuta</t>
  </si>
  <si>
    <t>Tööde tegelik maksumus, koos korraldustasuga</t>
  </si>
  <si>
    <t>Kokku, km-ga</t>
  </si>
  <si>
    <t xml:space="preserve">(edaspidi nimetatud Üleandja)  esindaja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</si>
</sst>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8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000000"/>
      <name val="Calibri"/>
      <family val="2"/>
    </font>
    <font>
      <b/>
      <sz val="10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8" fontId="3" fillId="0" borderId="0" xfId="0" applyNumberFormat="1" applyFont="1" applyAlignment="1">
      <alignment horizontal="center" vertical="center" wrapText="1"/>
    </xf>
    <xf numFmtId="8" fontId="3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8" fontId="9" fillId="5" borderId="1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9" fontId="7" fillId="0" borderId="4" xfId="0" applyNumberFormat="1" applyFont="1" applyBorder="1" applyAlignment="1">
      <alignment horizontal="right" vertical="center"/>
    </xf>
    <xf numFmtId="8" fontId="8" fillId="5" borderId="1" xfId="0" applyNumberFormat="1" applyFont="1" applyFill="1" applyBorder="1" applyAlignment="1">
      <alignment horizontal="right" vertical="center"/>
    </xf>
    <xf numFmtId="9" fontId="9" fillId="0" borderId="4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0" fontId="10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3" fillId="0" borderId="3" xfId="0" applyFont="1" applyBorder="1"/>
    <xf numFmtId="0" fontId="9" fillId="0" borderId="0" xfId="2" applyFont="1" applyAlignment="1">
      <alignment horizontal="right"/>
    </xf>
    <xf numFmtId="0" fontId="9" fillId="0" borderId="0" xfId="0" applyFont="1" applyAlignment="1">
      <alignment vertical="center"/>
    </xf>
    <xf numFmtId="0" fontId="3" fillId="0" borderId="2" xfId="0" applyFont="1" applyBorder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8" fontId="9" fillId="5" borderId="1" xfId="0" applyNumberFormat="1" applyFont="1" applyFill="1" applyBorder="1" applyAlignment="1">
      <alignment horizontal="center" vertical="center"/>
    </xf>
    <xf numFmtId="8" fontId="9" fillId="0" borderId="0" xfId="0" applyNumberFormat="1" applyFont="1" applyAlignment="1">
      <alignment horizontal="right" vertical="center"/>
    </xf>
    <xf numFmtId="44" fontId="3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" xfId="0" applyFont="1" applyBorder="1"/>
    <xf numFmtId="8" fontId="3" fillId="0" borderId="1" xfId="0" applyNumberFormat="1" applyFont="1" applyBorder="1"/>
    <xf numFmtId="8" fontId="5" fillId="0" borderId="0" xfId="0" applyNumberFormat="1" applyFont="1"/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</cellXfs>
  <cellStyles count="3">
    <cellStyle name="Normaallaad" xfId="0" builtinId="0"/>
    <cellStyle name="Normaallaad 4" xfId="2" xr:uid="{89A58863-C1F9-4993-9E70-C95EF866D789}"/>
    <cellStyle name="Normal 2" xfId="1" xr:uid="{E0C7354F-9BAF-4973-8E06-8A422CCE4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BFB8-A447-49D7-93C9-0CD85FE2687C}">
  <dimension ref="A1:K49"/>
  <sheetViews>
    <sheetView tabSelected="1" zoomScaleNormal="100" workbookViewId="0">
      <selection activeCell="O9" sqref="O9"/>
    </sheetView>
  </sheetViews>
  <sheetFormatPr defaultColWidth="9.140625" defaultRowHeight="15" x14ac:dyDescent="0.25"/>
  <cols>
    <col min="1" max="1" width="5.85546875" style="1" customWidth="1"/>
    <col min="2" max="2" width="17.85546875" style="1" customWidth="1"/>
    <col min="3" max="3" width="12.5703125" style="1" customWidth="1"/>
    <col min="4" max="4" width="7.42578125" style="1" customWidth="1"/>
    <col min="5" max="5" width="14.28515625" style="1" customWidth="1"/>
    <col min="6" max="6" width="10.85546875" style="1" customWidth="1"/>
    <col min="7" max="7" width="9.140625" style="1" customWidth="1"/>
    <col min="8" max="9" width="14.85546875" style="1" customWidth="1"/>
    <col min="10" max="10" width="11.5703125" style="1" customWidth="1"/>
    <col min="11" max="11" width="12.140625" style="1" bestFit="1" customWidth="1"/>
    <col min="12" max="16384" width="9.140625" style="1"/>
  </cols>
  <sheetData>
    <row r="1" spans="1:10" x14ac:dyDescent="0.25">
      <c r="H1" s="2"/>
      <c r="I1" s="36" t="s">
        <v>32</v>
      </c>
    </row>
    <row r="2" spans="1:10" x14ac:dyDescent="0.25">
      <c r="I2" s="3"/>
    </row>
    <row r="3" spans="1:10" x14ac:dyDescent="0.25">
      <c r="A3" s="4"/>
    </row>
    <row r="4" spans="1:10" x14ac:dyDescent="0.25">
      <c r="D4" s="5" t="s">
        <v>0</v>
      </c>
    </row>
    <row r="5" spans="1:10" x14ac:dyDescent="0.25">
      <c r="D5" s="5" t="s">
        <v>1</v>
      </c>
    </row>
    <row r="6" spans="1:10" x14ac:dyDescent="0.25">
      <c r="A6" s="6"/>
    </row>
    <row r="7" spans="1:10" x14ac:dyDescent="0.25">
      <c r="A7" s="7" t="s">
        <v>2</v>
      </c>
      <c r="B7" s="7"/>
      <c r="C7" s="8" t="s">
        <v>51</v>
      </c>
      <c r="D7" s="7"/>
      <c r="E7" s="7"/>
      <c r="F7" s="9" t="s">
        <v>33</v>
      </c>
      <c r="H7" s="7"/>
      <c r="I7" s="7"/>
    </row>
    <row r="8" spans="1:10" x14ac:dyDescent="0.25">
      <c r="A8" s="10" t="s">
        <v>3</v>
      </c>
      <c r="B8" s="11"/>
      <c r="C8" s="11"/>
      <c r="D8" s="11"/>
      <c r="E8" s="11"/>
      <c r="F8" s="11"/>
      <c r="G8" s="9"/>
      <c r="H8" s="11"/>
      <c r="I8" s="11"/>
    </row>
    <row r="9" spans="1:10" x14ac:dyDescent="0.25">
      <c r="A9" s="12" t="s">
        <v>23</v>
      </c>
      <c r="B9" s="12"/>
      <c r="C9" s="12" t="s">
        <v>4</v>
      </c>
      <c r="D9" s="12"/>
      <c r="E9" s="12"/>
      <c r="F9" s="12" t="s">
        <v>22</v>
      </c>
      <c r="H9" s="12"/>
      <c r="I9" s="12"/>
    </row>
    <row r="10" spans="1:10" x14ac:dyDescent="0.25">
      <c r="A10" s="10"/>
      <c r="B10" s="11"/>
      <c r="C10" s="11"/>
      <c r="D10" s="11"/>
      <c r="E10" s="11"/>
      <c r="F10" s="11"/>
      <c r="G10" s="11"/>
      <c r="H10" s="11"/>
      <c r="I10" s="11"/>
    </row>
    <row r="11" spans="1:10" x14ac:dyDescent="0.25">
      <c r="A11" s="48" t="s">
        <v>5</v>
      </c>
      <c r="B11" s="48"/>
      <c r="C11" s="48"/>
      <c r="D11" s="48"/>
      <c r="E11" s="48"/>
      <c r="F11" s="48"/>
      <c r="G11" s="48"/>
      <c r="H11" s="48"/>
      <c r="I11" s="48"/>
    </row>
    <row r="12" spans="1:10" x14ac:dyDescent="0.25">
      <c r="A12" s="8"/>
    </row>
    <row r="13" spans="1:10" x14ac:dyDescent="0.25">
      <c r="A13" s="13" t="s">
        <v>6</v>
      </c>
      <c r="B13" s="14" t="s">
        <v>35</v>
      </c>
      <c r="C13" s="15"/>
      <c r="D13" s="15"/>
      <c r="E13" s="15"/>
      <c r="F13" s="15"/>
      <c r="G13" s="15"/>
      <c r="I13" s="16">
        <f>H30</f>
        <v>206338</v>
      </c>
    </row>
    <row r="14" spans="1:10" x14ac:dyDescent="0.25">
      <c r="A14" s="13"/>
      <c r="B14" s="1" t="s">
        <v>21</v>
      </c>
      <c r="C14" s="8"/>
      <c r="E14" s="17">
        <f>H31</f>
        <v>14443.660000000002</v>
      </c>
      <c r="F14" s="8" t="s">
        <v>7</v>
      </c>
      <c r="I14" s="15"/>
    </row>
    <row r="15" spans="1:10" x14ac:dyDescent="0.25">
      <c r="A15" s="6"/>
    </row>
    <row r="16" spans="1:10" ht="41.25" customHeight="1" x14ac:dyDescent="0.25">
      <c r="A16" s="54" t="s">
        <v>8</v>
      </c>
      <c r="B16" s="55" t="s">
        <v>19</v>
      </c>
      <c r="C16" s="56"/>
      <c r="D16" s="56"/>
      <c r="E16" s="56"/>
      <c r="F16" s="56"/>
      <c r="G16" s="56"/>
      <c r="H16" s="57" t="s">
        <v>48</v>
      </c>
      <c r="I16" s="57" t="s">
        <v>49</v>
      </c>
      <c r="J16" s="57" t="s">
        <v>31</v>
      </c>
    </row>
    <row r="17" spans="1:11" x14ac:dyDescent="0.25">
      <c r="A17" s="33" t="s">
        <v>34</v>
      </c>
      <c r="B17" s="35"/>
      <c r="C17" s="22"/>
      <c r="D17" s="21"/>
      <c r="E17" s="21"/>
      <c r="F17" s="21"/>
      <c r="G17" s="22"/>
      <c r="H17" s="20"/>
      <c r="I17" s="51"/>
      <c r="J17" s="20"/>
    </row>
    <row r="18" spans="1:11" x14ac:dyDescent="0.25">
      <c r="A18" s="34">
        <v>1</v>
      </c>
      <c r="B18" s="49" t="s">
        <v>36</v>
      </c>
      <c r="C18" s="50"/>
      <c r="D18" s="50"/>
      <c r="E18" s="50"/>
      <c r="F18" s="50"/>
      <c r="G18" s="50"/>
      <c r="H18" s="20">
        <v>11776</v>
      </c>
      <c r="I18" s="52">
        <f>H18*1.07</f>
        <v>12600.320000000002</v>
      </c>
      <c r="J18" s="44" t="s">
        <v>25</v>
      </c>
    </row>
    <row r="19" spans="1:11" x14ac:dyDescent="0.25">
      <c r="A19" s="18">
        <v>2</v>
      </c>
      <c r="B19" s="19" t="s">
        <v>37</v>
      </c>
      <c r="C19" s="22"/>
      <c r="D19" s="21"/>
      <c r="E19" s="21"/>
      <c r="F19" s="21"/>
      <c r="G19" s="22"/>
      <c r="H19" s="20">
        <v>8997</v>
      </c>
      <c r="I19" s="52">
        <f t="shared" ref="I19:I29" si="0">H19*1.07</f>
        <v>9626.7900000000009</v>
      </c>
      <c r="J19" s="44" t="s">
        <v>25</v>
      </c>
    </row>
    <row r="20" spans="1:11" x14ac:dyDescent="0.25">
      <c r="A20" s="18">
        <v>3</v>
      </c>
      <c r="B20" s="19" t="s">
        <v>38</v>
      </c>
      <c r="C20" s="22"/>
      <c r="D20" s="21"/>
      <c r="E20" s="21"/>
      <c r="F20" s="21"/>
      <c r="G20" s="22"/>
      <c r="H20" s="20">
        <v>16396</v>
      </c>
      <c r="I20" s="52">
        <f t="shared" si="0"/>
        <v>17543.72</v>
      </c>
      <c r="J20" s="44" t="s">
        <v>25</v>
      </c>
    </row>
    <row r="21" spans="1:11" x14ac:dyDescent="0.25">
      <c r="A21" s="34">
        <v>4</v>
      </c>
      <c r="B21" s="19" t="s">
        <v>39</v>
      </c>
      <c r="C21" s="22"/>
      <c r="D21" s="21"/>
      <c r="E21" s="21"/>
      <c r="F21" s="21"/>
      <c r="G21" s="22"/>
      <c r="H21" s="20">
        <v>19775</v>
      </c>
      <c r="I21" s="52">
        <f t="shared" si="0"/>
        <v>21159.25</v>
      </c>
      <c r="J21" s="44" t="s">
        <v>25</v>
      </c>
    </row>
    <row r="22" spans="1:11" x14ac:dyDescent="0.25">
      <c r="A22" s="18">
        <v>5</v>
      </c>
      <c r="B22" s="19" t="s">
        <v>40</v>
      </c>
      <c r="C22" s="22"/>
      <c r="D22" s="21"/>
      <c r="E22" s="21"/>
      <c r="F22" s="21"/>
      <c r="G22" s="22"/>
      <c r="H22" s="20">
        <v>4244</v>
      </c>
      <c r="I22" s="52">
        <f t="shared" si="0"/>
        <v>4541.08</v>
      </c>
      <c r="J22" s="44" t="s">
        <v>25</v>
      </c>
    </row>
    <row r="23" spans="1:11" x14ac:dyDescent="0.25">
      <c r="A23" s="18">
        <v>6</v>
      </c>
      <c r="B23" s="19" t="s">
        <v>41</v>
      </c>
      <c r="C23" s="22"/>
      <c r="D23" s="21"/>
      <c r="E23" s="21"/>
      <c r="F23" s="21"/>
      <c r="G23" s="22"/>
      <c r="H23" s="20">
        <v>34864</v>
      </c>
      <c r="I23" s="52">
        <f t="shared" si="0"/>
        <v>37304.480000000003</v>
      </c>
      <c r="J23" s="44" t="s">
        <v>25</v>
      </c>
    </row>
    <row r="24" spans="1:11" x14ac:dyDescent="0.25">
      <c r="A24" s="34">
        <v>7</v>
      </c>
      <c r="B24" s="19" t="s">
        <v>42</v>
      </c>
      <c r="C24" s="22"/>
      <c r="D24" s="21"/>
      <c r="E24" s="21"/>
      <c r="F24" s="21"/>
      <c r="G24" s="22"/>
      <c r="H24" s="20">
        <v>11759</v>
      </c>
      <c r="I24" s="52">
        <f t="shared" si="0"/>
        <v>12582.130000000001</v>
      </c>
      <c r="J24" s="44" t="s">
        <v>25</v>
      </c>
    </row>
    <row r="25" spans="1:11" x14ac:dyDescent="0.25">
      <c r="A25" s="18">
        <v>8</v>
      </c>
      <c r="B25" s="19" t="s">
        <v>43</v>
      </c>
      <c r="C25" s="22"/>
      <c r="D25" s="21"/>
      <c r="E25" s="21"/>
      <c r="F25" s="21"/>
      <c r="G25" s="22"/>
      <c r="H25" s="20">
        <v>30759</v>
      </c>
      <c r="I25" s="52">
        <f t="shared" si="0"/>
        <v>32912.130000000005</v>
      </c>
      <c r="J25" s="44" t="s">
        <v>25</v>
      </c>
    </row>
    <row r="26" spans="1:11" x14ac:dyDescent="0.25">
      <c r="A26" s="18">
        <v>9</v>
      </c>
      <c r="B26" s="19" t="s">
        <v>44</v>
      </c>
      <c r="C26" s="22"/>
      <c r="D26" s="21"/>
      <c r="E26" s="21"/>
      <c r="F26" s="21"/>
      <c r="G26" s="22"/>
      <c r="H26" s="20">
        <v>11305</v>
      </c>
      <c r="I26" s="52">
        <f t="shared" si="0"/>
        <v>12096.35</v>
      </c>
      <c r="J26" s="44" t="s">
        <v>25</v>
      </c>
    </row>
    <row r="27" spans="1:11" x14ac:dyDescent="0.25">
      <c r="A27" s="18">
        <v>10</v>
      </c>
      <c r="B27" s="19" t="s">
        <v>45</v>
      </c>
      <c r="C27" s="22"/>
      <c r="D27" s="21"/>
      <c r="E27" s="21"/>
      <c r="F27" s="21"/>
      <c r="G27" s="22"/>
      <c r="H27" s="20">
        <v>5469</v>
      </c>
      <c r="I27" s="52">
        <f t="shared" si="0"/>
        <v>5851.83</v>
      </c>
      <c r="J27" s="44" t="s">
        <v>25</v>
      </c>
    </row>
    <row r="28" spans="1:11" x14ac:dyDescent="0.25">
      <c r="A28" s="34">
        <v>11</v>
      </c>
      <c r="B28" s="19" t="s">
        <v>46</v>
      </c>
      <c r="C28" s="22"/>
      <c r="D28" s="21"/>
      <c r="E28" s="21"/>
      <c r="F28" s="21"/>
      <c r="G28" s="22"/>
      <c r="H28" s="20">
        <v>8034</v>
      </c>
      <c r="I28" s="52">
        <f t="shared" si="0"/>
        <v>8596.380000000001</v>
      </c>
      <c r="J28" s="44" t="s">
        <v>29</v>
      </c>
    </row>
    <row r="29" spans="1:11" x14ac:dyDescent="0.25">
      <c r="A29" s="18">
        <v>12</v>
      </c>
      <c r="B29" s="19" t="s">
        <v>47</v>
      </c>
      <c r="C29" s="22"/>
      <c r="D29" s="21"/>
      <c r="E29" s="21"/>
      <c r="F29" s="21"/>
      <c r="G29" s="22"/>
      <c r="H29" s="20">
        <v>42960</v>
      </c>
      <c r="I29" s="52">
        <f t="shared" si="0"/>
        <v>45967.200000000004</v>
      </c>
      <c r="J29" s="44" t="s">
        <v>29</v>
      </c>
    </row>
    <row r="30" spans="1:11" x14ac:dyDescent="0.25">
      <c r="D30" s="37"/>
      <c r="E30" s="38"/>
      <c r="F30" s="39"/>
      <c r="G30" s="40" t="s">
        <v>20</v>
      </c>
      <c r="H30" s="20">
        <f>SUM(H17:H29)</f>
        <v>206338</v>
      </c>
      <c r="I30" s="20">
        <f>SUM(I17:I29)</f>
        <v>220781.66000000003</v>
      </c>
      <c r="J30" s="20"/>
      <c r="K30" s="46"/>
    </row>
    <row r="31" spans="1:11" x14ac:dyDescent="0.25">
      <c r="D31" s="37"/>
      <c r="E31" s="38"/>
      <c r="F31" s="32" t="s">
        <v>18</v>
      </c>
      <c r="G31" s="23">
        <v>7.0000000000000007E-2</v>
      </c>
      <c r="H31" s="20">
        <f>H30*G31</f>
        <v>14443.660000000002</v>
      </c>
      <c r="K31" s="46"/>
    </row>
    <row r="32" spans="1:11" x14ac:dyDescent="0.25">
      <c r="D32" s="41"/>
      <c r="E32" s="38"/>
      <c r="F32" s="42"/>
      <c r="G32" s="43" t="s">
        <v>9</v>
      </c>
      <c r="H32" s="24">
        <f>H30+H31</f>
        <v>220781.66</v>
      </c>
      <c r="K32" s="46"/>
    </row>
    <row r="33" spans="1:9" x14ac:dyDescent="0.25">
      <c r="D33" s="37"/>
      <c r="E33" s="38"/>
      <c r="F33" s="32" t="s">
        <v>10</v>
      </c>
      <c r="G33" s="25">
        <v>0.2</v>
      </c>
      <c r="H33" s="20">
        <f>H32*G33</f>
        <v>44156.332000000002</v>
      </c>
    </row>
    <row r="34" spans="1:9" x14ac:dyDescent="0.25">
      <c r="D34" s="41"/>
      <c r="E34" s="38"/>
      <c r="F34" s="42"/>
      <c r="G34" s="43" t="s">
        <v>11</v>
      </c>
      <c r="H34" s="24">
        <f>H32+H33</f>
        <v>264937.99200000003</v>
      </c>
    </row>
    <row r="35" spans="1:9" x14ac:dyDescent="0.25">
      <c r="H35" s="26"/>
      <c r="I35" s="27"/>
    </row>
    <row r="36" spans="1:9" x14ac:dyDescent="0.25">
      <c r="A36" s="29" t="s">
        <v>27</v>
      </c>
      <c r="H36" s="26"/>
      <c r="I36" s="27"/>
    </row>
    <row r="37" spans="1:9" x14ac:dyDescent="0.25">
      <c r="A37" s="1" t="s">
        <v>28</v>
      </c>
      <c r="H37" s="45">
        <f>SUMIF(J18:J31,"PPA",I18:I31)</f>
        <v>166218.08000000002</v>
      </c>
    </row>
    <row r="38" spans="1:9" x14ac:dyDescent="0.25">
      <c r="A38" s="1" t="s">
        <v>30</v>
      </c>
      <c r="H38" s="45">
        <f>SUMIF(J18:J31,"RKAS",I18:I31)</f>
        <v>54563.58</v>
      </c>
    </row>
    <row r="39" spans="1:9" x14ac:dyDescent="0.25">
      <c r="A39" s="29" t="s">
        <v>26</v>
      </c>
      <c r="H39" s="53">
        <f>SUM(H37:H38)</f>
        <v>220781.66000000003</v>
      </c>
    </row>
    <row r="40" spans="1:9" x14ac:dyDescent="0.25">
      <c r="A40" s="29" t="s">
        <v>50</v>
      </c>
      <c r="H40" s="53">
        <f>H39*1.2</f>
        <v>264937.99200000003</v>
      </c>
    </row>
    <row r="42" spans="1:9" x14ac:dyDescent="0.25">
      <c r="A42" s="7" t="s">
        <v>12</v>
      </c>
      <c r="B42" s="1" t="s">
        <v>13</v>
      </c>
      <c r="C42" s="7"/>
      <c r="D42" s="7"/>
      <c r="E42" s="7"/>
      <c r="F42" s="7"/>
      <c r="G42" s="7"/>
      <c r="H42" s="7"/>
      <c r="I42" s="7"/>
    </row>
    <row r="43" spans="1:9" x14ac:dyDescent="0.25">
      <c r="A43" s="13" t="s">
        <v>14</v>
      </c>
      <c r="B43" s="47" t="s">
        <v>24</v>
      </c>
      <c r="C43" s="47"/>
      <c r="D43" s="47"/>
      <c r="E43" s="47"/>
      <c r="F43" s="47"/>
      <c r="G43" s="47"/>
      <c r="H43" s="47"/>
      <c r="I43" s="47"/>
    </row>
    <row r="44" spans="1:9" x14ac:dyDescent="0.25">
      <c r="A44" s="28"/>
      <c r="B44" s="48"/>
      <c r="C44" s="48"/>
      <c r="D44" s="48"/>
      <c r="E44" s="48"/>
      <c r="F44" s="48"/>
      <c r="G44" s="48"/>
      <c r="H44" s="48"/>
      <c r="I44" s="48"/>
    </row>
    <row r="45" spans="1:9" x14ac:dyDescent="0.25">
      <c r="A45" s="28"/>
      <c r="I45" s="28"/>
    </row>
    <row r="46" spans="1:9" x14ac:dyDescent="0.25">
      <c r="A46" s="7" t="s">
        <v>15</v>
      </c>
      <c r="B46" s="29"/>
      <c r="C46" s="29"/>
      <c r="D46" s="29"/>
      <c r="E46" s="29"/>
      <c r="F46" s="29"/>
      <c r="G46" s="7" t="s">
        <v>16</v>
      </c>
    </row>
    <row r="47" spans="1:9" x14ac:dyDescent="0.25">
      <c r="A47" s="8" t="str">
        <f>A7</f>
        <v xml:space="preserve">Riigi Kinnisvara AS </v>
      </c>
      <c r="G47" s="8" t="str">
        <f>A9</f>
        <v>Politsei- ja Piirivaleamet</v>
      </c>
    </row>
    <row r="48" spans="1:9" x14ac:dyDescent="0.25">
      <c r="A48" s="30" t="s">
        <v>17</v>
      </c>
      <c r="G48" s="30" t="s">
        <v>17</v>
      </c>
      <c r="H48" s="29"/>
    </row>
    <row r="49" spans="1:7" x14ac:dyDescent="0.25">
      <c r="A49" s="1" t="str">
        <f>F7</f>
        <v>Hillar Takk</v>
      </c>
      <c r="B49" s="31"/>
      <c r="C49" s="31"/>
      <c r="D49" s="31"/>
      <c r="E49" s="31"/>
      <c r="F49" s="31"/>
      <c r="G49" s="14" t="str">
        <f>F9</f>
        <v>Hannes Jaanimäe</v>
      </c>
    </row>
  </sheetData>
  <mergeCells count="4">
    <mergeCell ref="B43:I43"/>
    <mergeCell ref="B44:I44"/>
    <mergeCell ref="A11:I11"/>
    <mergeCell ref="B18:G18"/>
  </mergeCells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E7C282-BA06-4999-8BA9-8B2A3A5683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D9B113-203E-4A1D-BF0B-AE6327106170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200AAA87-6F4A-432F-B51D-97EBB170C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Ülle Tamm</dc:creator>
  <cp:keywords/>
  <dc:description/>
  <cp:lastModifiedBy>Ülle Tamm</cp:lastModifiedBy>
  <cp:revision/>
  <dcterms:created xsi:type="dcterms:W3CDTF">2022-02-22T14:18:08Z</dcterms:created>
  <dcterms:modified xsi:type="dcterms:W3CDTF">2022-12-27T12:03:01Z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